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G6" i="2"/>
  <c r="L6" i="2"/>
  <c r="E4" i="2"/>
  <c r="H4" i="2"/>
  <c r="D4" i="2"/>
  <c r="N4" i="2"/>
  <c r="O6" i="2"/>
  <c r="G5" i="2"/>
  <c r="F4" i="2"/>
  <c r="K4" i="2"/>
  <c r="J4" i="2"/>
  <c r="L5" i="2"/>
  <c r="P4" i="2"/>
</calcChain>
</file>

<file path=xl/sharedStrings.xml><?xml version="1.0" encoding="utf-8"?>
<sst xmlns="http://schemas.openxmlformats.org/spreadsheetml/2006/main" count="11" uniqueCount="11">
  <si>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</si>
  <si>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</si>
  <si>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</si>
  <si>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</si>
  <si>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</si>
  <si>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</si>
  <si>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</si>
  <si>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</si>
  <si>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NEIGHBORHOOD 130 VASA CLUB ECF ANALYSIS</t>
  </si>
  <si>
    <t>COMMENTS: NO SALES  IN VASA CLUB THEREFORE USED SAME ECF AS MONTICELLO ESTATES. LAND VALUES FOR VASA CLUB WERE ALSO DETERMINED USING MONTICELLO ESTATES</t>
  </si>
  <si>
    <t>2025 ECF SET AT 1.028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</si>
</sst>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166" fontId="0" fillId="0" borderId="0" xfId="0" applyNumberFormat="1"/>
    <xf numFmtId="38" fontId="1" fillId="2" borderId="0" xfId="0" applyNumberFormat="1" applyFont="1" applyFill="1" applyAlignment="1">
      <alignment horizontal="center"/>
    </xf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38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9" fontId="1" fillId="2" borderId="0" xfId="0" applyNumberFormat="1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0" fillId="0" borderId="0" xfId="0" applyNumberFormat="1"/>
    <xf numFmtId="168" fontId="2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"/>
  <sheetViews>
    <sheetView tabSelected="1" workbookViewId="0">
      <selection activeCell="A10" sqref="A10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16.7109375" style="20" customWidth="1"/>
    <col min="4" max="4" width="9.5703125" style="10" bestFit="1" customWidth="1"/>
    <col min="5" max="5" width="10.140625" style="10" bestFit="1" customWidth="1"/>
    <col min="6" max="6" width="12.7109375" style="10" bestFit="1" customWidth="1"/>
    <col min="7" max="7" width="18.7109375" style="15" customWidth="1"/>
    <col min="8" max="8" width="13.42578125" style="10" bestFit="1" customWidth="1"/>
    <col min="9" max="9" width="11" style="10" bestFit="1" customWidth="1"/>
    <col min="10" max="10" width="13.5703125" style="10" bestFit="1" customWidth="1"/>
    <col min="11" max="11" width="12.7109375" style="10" bestFit="1" customWidth="1"/>
    <col min="12" max="12" width="10.7109375" style="25" customWidth="1"/>
    <col min="13" max="13" width="15.7109375" style="30" customWidth="1"/>
    <col min="14" max="14" width="13.7109375" style="35" customWidth="1"/>
    <col min="15" max="15" width="13.7109375" style="39" customWidth="1"/>
    <col min="16" max="16" width="21.7109375" style="44" customWidth="1"/>
  </cols>
  <sheetData>
    <row r="1" spans="1:39" ht="18.75" x14ac:dyDescent="0.3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s="1"/>
      <c r="B2" s="1"/>
      <c r="C2" s="16"/>
      <c r="D2" s="6"/>
      <c r="E2" s="6"/>
      <c r="F2" s="6"/>
      <c r="G2" s="11"/>
      <c r="H2" s="6"/>
      <c r="I2" s="6"/>
      <c r="J2" s="6"/>
      <c r="K2" s="6"/>
      <c r="L2" s="21"/>
      <c r="M2" s="26"/>
      <c r="N2" s="31"/>
      <c r="O2" s="36"/>
      <c r="P2" s="4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.75" thickBot="1" x14ac:dyDescent="0.3">
      <c r="A3" s="1"/>
      <c r="B3" s="1"/>
      <c r="C3" s="16"/>
      <c r="D3" s="6"/>
      <c r="E3" s="6"/>
      <c r="F3" s="6"/>
      <c r="G3" s="11"/>
      <c r="H3" s="6"/>
      <c r="I3" s="6"/>
      <c r="J3" s="6"/>
      <c r="K3" s="6"/>
      <c r="L3" s="21"/>
      <c r="M3" s="26"/>
      <c r="N3" s="31"/>
      <c r="O3" s="36"/>
      <c r="P3" s="4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5.75" thickTop="1" x14ac:dyDescent="0.25">
      <c r="A4" s="3"/>
      <c r="B4" s="3"/>
      <c r="C4" s="17" t="s">
        <v>0</v>
      </c>
      <c r="D4" s="7">
        <f ca="1">+SUM(D1:D4)</f>
        <v>0</v>
      </c>
      <c r="E4" s="7">
        <f ca="1">+SUM(E1:E4)</f>
        <v>0</v>
      </c>
      <c r="F4" s="7">
        <f ca="1">+SUM(F1:F4)</f>
        <v>0</v>
      </c>
      <c r="G4" s="12"/>
      <c r="H4" s="7">
        <f ca="1">+SUM(H1:H4)</f>
        <v>0</v>
      </c>
      <c r="I4" s="7"/>
      <c r="J4" s="7">
        <f ca="1">+SUM(J1:J4)</f>
        <v>0</v>
      </c>
      <c r="K4" s="7">
        <f ca="1">+SUM(K1:K4)</f>
        <v>0</v>
      </c>
      <c r="L4" s="22"/>
      <c r="M4" s="27"/>
      <c r="N4" s="32">
        <f ca="1">AVERAGE(N1:N4)</f>
        <v>0</v>
      </c>
      <c r="O4" s="37"/>
      <c r="P4" s="41">
        <f ca="1">ABS(L6-L5)*100</f>
        <v>0</v>
      </c>
      <c r="AD4" s="2"/>
      <c r="AF4" s="2"/>
    </row>
    <row r="5" spans="1:39" x14ac:dyDescent="0.25">
      <c r="A5" s="4"/>
      <c r="B5" s="4"/>
      <c r="C5" s="18"/>
      <c r="D5" s="8"/>
      <c r="E5" s="8"/>
      <c r="F5" s="8" t="s">
        <v>1</v>
      </c>
      <c r="G5" s="13">
        <f ca="1">F4/E4*100</f>
        <v>0</v>
      </c>
      <c r="H5" s="8"/>
      <c r="I5" s="8"/>
      <c r="J5" s="8"/>
      <c r="K5" s="8" t="s">
        <v>2</v>
      </c>
      <c r="L5" s="23">
        <f ca="1">J4/K4</f>
        <v>0</v>
      </c>
      <c r="M5" s="28"/>
      <c r="N5" s="33" t="s">
        <v>3</v>
      </c>
      <c r="O5" s="38" t="e">
        <f>STDEV(L1:L4)</f>
        <v>#DIV/0!</v>
      </c>
      <c r="P5" s="42"/>
    </row>
    <row r="6" spans="1:39" x14ac:dyDescent="0.25">
      <c r="A6" s="5"/>
      <c r="B6" s="5"/>
      <c r="C6" s="19"/>
      <c r="D6" s="9"/>
      <c r="E6" s="9"/>
      <c r="F6" s="9" t="s">
        <v>4</v>
      </c>
      <c r="G6" s="14" t="e">
        <f>STDEV(G1:G4)</f>
        <v>#DIV/0!</v>
      </c>
      <c r="H6" s="9"/>
      <c r="I6" s="9"/>
      <c r="J6" s="9"/>
      <c r="K6" s="9" t="s">
        <v>5</v>
      </c>
      <c r="L6" s="24" t="e">
        <f>AVERAGE(L1:L4)</f>
        <v>#DIV/0!</v>
      </c>
      <c r="M6" s="29"/>
      <c r="N6" s="34" t="s">
        <v>6</v>
      </c>
      <c r="O6" s="45">
        <f ca="1">AVERAGE(P1:P4)</f>
        <v>0</v>
      </c>
      <c r="P6" s="43" t="s">
        <v>7</v>
      </c>
    </row>
    <row r="8" spans="1:39" x14ac:dyDescent="0.25">
      <c r="A8" s="47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39" x14ac:dyDescent="0.25">
      <c r="A9" s="48" t="s">
        <v>10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</sheetData>
  <mergeCells count="3">
    <mergeCell ref="A1:P1"/>
    <mergeCell ref="A8:P8"/>
    <mergeCell ref="A9:P9"/>
  </mergeCells>
  <conditionalFormatting sqref="A2:P4 A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2025-03-04T00:00:19Z</cp:lastPrinted>
  <dcterms:created xsi:type="dcterms:W3CDTF">2025-01-30T17:57:56Z</dcterms:created>
  <dcterms:modified xsi:type="dcterms:W3CDTF">2025-03-04T00:00:23Z</dcterms:modified>
</cp:coreProperties>
</file>