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9040" windowHeight="15840"/>
  </bookViews>
  <sheets>
    <sheet name="E.C.F. Analysis" sheetId="2" r:id="rId1"/>
    <sheet name="Sheet1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2" l="1"/>
  <c r="J11" i="2"/>
  <c r="L11" i="2" s="1"/>
  <c r="G5" i="2"/>
  <c r="J5" i="2"/>
  <c r="G6" i="2"/>
  <c r="J6" i="2"/>
  <c r="L6" i="2" s="1"/>
  <c r="D7" i="2"/>
  <c r="E7" i="2"/>
  <c r="F7" i="2"/>
  <c r="H7" i="2"/>
  <c r="K7" i="2"/>
  <c r="G9" i="2" l="1"/>
  <c r="G8" i="2"/>
  <c r="L5" i="2"/>
  <c r="L9" i="2" s="1"/>
  <c r="J7" i="2"/>
  <c r="L8" i="2" s="1"/>
</calcChain>
</file>

<file path=xl/sharedStrings.xml><?xml version="1.0" encoding="utf-8"?>
<sst xmlns="http://schemas.openxmlformats.org/spreadsheetml/2006/main" count="44" uniqueCount="36">
  <si>
    <t>Parcel Number</t>
  </si>
  <si>
    <t>Street Address</t>
  </si>
  <si>
    <t>Sale Date</t>
  </si>
  <si>
    <t>Sale Price</t>
  </si>
  <si>
    <t>Adj. Sale $</t>
  </si>
  <si>
    <t>Cur. Asmnt.</t>
  </si>
  <si>
    <t>Asd/Adj. Sale</t>
  </si>
  <si>
    <t>Cur. Appraisal</t>
  </si>
  <si>
    <t>Land + Yard</t>
  </si>
  <si>
    <t>Bldg. Residual</t>
  </si>
  <si>
    <t>Cost Man. $</t>
  </si>
  <si>
    <t>E.C.F.</t>
  </si>
  <si>
    <t>ECF Area</t>
  </si>
  <si>
    <t>Use Code</t>
  </si>
  <si>
    <t>Land Value</t>
  </si>
  <si>
    <t>Land Table</t>
  </si>
  <si>
    <t>008-015-001-60</t>
  </si>
  <si>
    <t>4186 AUSTIN CT</t>
  </si>
  <si>
    <t>408</t>
  </si>
  <si>
    <t>IMPROVED RES W/BUILDING</t>
  </si>
  <si>
    <t>RURAL RESIDENTIAL</t>
  </si>
  <si>
    <t>4024 AUSTIN CT</t>
  </si>
  <si>
    <t>Totals:</t>
  </si>
  <si>
    <t>Sale. Ratio =&gt;</t>
  </si>
  <si>
    <t>E.C.F. =&gt;</t>
  </si>
  <si>
    <t>Std. Dev. =&gt;</t>
  </si>
  <si>
    <t>Ave. E.C.F. =&gt;</t>
  </si>
  <si>
    <t>008-015-001-80/-039-00</t>
  </si>
  <si>
    <t>Class</t>
  </si>
  <si>
    <t>resold see above</t>
  </si>
  <si>
    <t>32% increase in value in 2 years</t>
  </si>
  <si>
    <t>NEIGHBORHOOD 408  GOLF VIEW HIGHLANDS ECF ANALYSIS</t>
  </si>
  <si>
    <t xml:space="preserve">COMMENTS: ONLY 1 SALE WITHIN 2 YEAR TIME FRAME SO EXTENDED THE TIME FRAME BY 1 YEAR. THIS REVEALED THE PROPERTY THAT HAD SOLD IN 2023 HAD ALSO SOLD IN 2021 AND HAD </t>
  </si>
  <si>
    <t xml:space="preserve">APPRECIATED IN VALUE BY 32% IN THAT 2 YEARS. THIS STUDY OF VERY FEW PROPERTIES INDICATES A REDUCTION IN THE ECF. SINCE THE LAND VALUE ANALYSIS SHOWS NO INCREASE IN VALUE </t>
  </si>
  <si>
    <t>THE ASSESSOR DOES NOT BELIEVE A DECREASE IN ECF WHICH WILL RESULT IN A DECREASE IN VALUE IN THIS NEIGHBORHOOD IS WARRANTED AND THUS HAS LEFT THE ECF THE SAME AS 2024.</t>
  </si>
  <si>
    <t>2025 ECF SET AT 1.123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</si>
</sst>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&quot;$&quot;#,##0_);[Red]\(&quot;$&quot;#,##0\)"/>
    <numFmt numFmtId="164" formatCode="#0.00_);[Red]\(#0.00\)"/>
    <numFmt numFmtId="165" formatCode="mm/dd/yy"/>
    <numFmt numFmtId="166" formatCode="#0.000_);[Red]\(#0.000\)"/>
    <numFmt numFmtId="167" formatCode="#0.0000_);[Red]\(#0.0000\)"/>
  </numFmts>
  <fonts count="5" x14ac:knownFonts="1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2" fillId="3" borderId="1" xfId="0" applyFont="1" applyFill="1" applyBorder="1"/>
    <xf numFmtId="0" fontId="2" fillId="3" borderId="0" xfId="0" applyFont="1" applyFill="1" applyBorder="1"/>
    <xf numFmtId="0" fontId="2" fillId="3" borderId="2" xfId="0" applyFont="1" applyFill="1" applyBorder="1"/>
    <xf numFmtId="6" fontId="1" fillId="2" borderId="0" xfId="0" applyNumberFormat="1" applyFont="1" applyFill="1" applyAlignment="1">
      <alignment horizontal="center"/>
    </xf>
    <xf numFmtId="6" fontId="0" fillId="0" borderId="0" xfId="0" applyNumberFormat="1"/>
    <xf numFmtId="6" fontId="2" fillId="3" borderId="1" xfId="0" applyNumberFormat="1" applyFont="1" applyFill="1" applyBorder="1"/>
    <xf numFmtId="6" fontId="2" fillId="3" borderId="0" xfId="0" applyNumberFormat="1" applyFont="1" applyFill="1" applyBorder="1"/>
    <xf numFmtId="6" fontId="2" fillId="3" borderId="2" xfId="0" applyNumberFormat="1" applyFont="1" applyFill="1" applyBorder="1"/>
    <xf numFmtId="164" fontId="1" fillId="2" borderId="0" xfId="0" applyNumberFormat="1" applyFont="1" applyFill="1" applyAlignment="1">
      <alignment horizontal="center"/>
    </xf>
    <xf numFmtId="164" fontId="0" fillId="0" borderId="0" xfId="0" applyNumberFormat="1"/>
    <xf numFmtId="164" fontId="2" fillId="3" borderId="1" xfId="0" applyNumberFormat="1" applyFont="1" applyFill="1" applyBorder="1"/>
    <xf numFmtId="164" fontId="2" fillId="3" borderId="0" xfId="0" applyNumberFormat="1" applyFont="1" applyFill="1" applyBorder="1"/>
    <xf numFmtId="164" fontId="2" fillId="3" borderId="2" xfId="0" applyNumberFormat="1" applyFont="1" applyFill="1" applyBorder="1"/>
    <xf numFmtId="165" fontId="1" fillId="2" borderId="0" xfId="0" applyNumberFormat="1" applyFont="1" applyFill="1" applyAlignment="1">
      <alignment horizontal="center"/>
    </xf>
    <xf numFmtId="165" fontId="0" fillId="0" borderId="0" xfId="0" applyNumberFormat="1"/>
    <xf numFmtId="165" fontId="2" fillId="3" borderId="1" xfId="0" applyNumberFormat="1" applyFont="1" applyFill="1" applyBorder="1"/>
    <xf numFmtId="165" fontId="2" fillId="3" borderId="0" xfId="0" applyNumberFormat="1" applyFont="1" applyFill="1" applyBorder="1"/>
    <xf numFmtId="165" fontId="2" fillId="3" borderId="2" xfId="0" applyNumberFormat="1" applyFont="1" applyFill="1" applyBorder="1"/>
    <xf numFmtId="166" fontId="1" fillId="2" borderId="0" xfId="0" applyNumberFormat="1" applyFont="1" applyFill="1" applyAlignment="1">
      <alignment horizontal="center"/>
    </xf>
    <xf numFmtId="166" fontId="0" fillId="0" borderId="0" xfId="0" applyNumberFormat="1"/>
    <xf numFmtId="166" fontId="2" fillId="3" borderId="1" xfId="0" applyNumberFormat="1" applyFont="1" applyFill="1" applyBorder="1"/>
    <xf numFmtId="166" fontId="2" fillId="3" borderId="0" xfId="0" applyNumberFormat="1" applyFont="1" applyFill="1" applyBorder="1"/>
    <xf numFmtId="166" fontId="2" fillId="3" borderId="2" xfId="0" applyNumberFormat="1" applyFont="1" applyFill="1" applyBorder="1"/>
    <xf numFmtId="49" fontId="1" fillId="2" borderId="0" xfId="0" applyNumberFormat="1" applyFont="1" applyFill="1" applyAlignment="1">
      <alignment horizontal="right"/>
    </xf>
    <xf numFmtId="49" fontId="0" fillId="0" borderId="0" xfId="0" quotePrefix="1" applyNumberFormat="1" applyAlignment="1">
      <alignment horizontal="right"/>
    </xf>
    <xf numFmtId="49" fontId="2" fillId="3" borderId="1" xfId="0" applyNumberFormat="1" applyFont="1" applyFill="1" applyBorder="1" applyAlignment="1">
      <alignment horizontal="right"/>
    </xf>
    <xf numFmtId="49" fontId="2" fillId="3" borderId="0" xfId="0" applyNumberFormat="1" applyFont="1" applyFill="1" applyBorder="1" applyAlignment="1">
      <alignment horizontal="right"/>
    </xf>
    <xf numFmtId="49" fontId="0" fillId="0" borderId="0" xfId="0" applyNumberFormat="1" applyAlignment="1">
      <alignment horizontal="right"/>
    </xf>
    <xf numFmtId="167" fontId="2" fillId="3" borderId="2" xfId="0" applyNumberFormat="1" applyFont="1" applyFill="1" applyBorder="1" applyAlignment="1">
      <alignment horizontal="right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6" fontId="3" fillId="4" borderId="0" xfId="0" applyNumberFormat="1" applyFont="1" applyFill="1" applyAlignment="1">
      <alignment horizontal="center"/>
    </xf>
  </cellXfs>
  <cellStyles count="1">
    <cellStyle name="Normal" xfId="0" builtinId="0"/>
  </cellStyles>
  <dxfs count="2">
    <dxf>
      <fill>
        <patternFill>
          <bgColor rgb="FFFFFFFF"/>
        </patternFill>
      </fill>
    </dxf>
    <dxf>
      <fill>
        <patternFill>
          <bgColor rgb="FFA7E4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P18"/>
  <sheetViews>
    <sheetView tabSelected="1" workbookViewId="0">
      <selection activeCell="H22" sqref="H22"/>
    </sheetView>
  </sheetViews>
  <sheetFormatPr defaultRowHeight="15" x14ac:dyDescent="0.25"/>
  <cols>
    <col min="1" max="1" width="21.85546875" bestFit="1" customWidth="1"/>
    <col min="2" max="2" width="14.7109375" bestFit="1" customWidth="1"/>
    <col min="3" max="3" width="9.28515625" style="17" bestFit="1" customWidth="1"/>
    <col min="4" max="5" width="10.85546875" style="7" bestFit="1" customWidth="1"/>
    <col min="6" max="6" width="12.7109375" style="7" bestFit="1" customWidth="1"/>
    <col min="7" max="7" width="12.85546875" style="12" bestFit="1" customWidth="1"/>
    <col min="8" max="8" width="13.42578125" style="7" bestFit="1" customWidth="1"/>
    <col min="9" max="9" width="11" style="7" bestFit="1" customWidth="1"/>
    <col min="10" max="10" width="13.5703125" style="7" bestFit="1" customWidth="1"/>
    <col min="11" max="11" width="12.7109375" style="7" bestFit="1" customWidth="1"/>
    <col min="12" max="12" width="6.28515625" style="22" bestFit="1" customWidth="1"/>
    <col min="13" max="13" width="8.7109375" style="30" bestFit="1" customWidth="1"/>
    <col min="14" max="14" width="26.28515625" bestFit="1" customWidth="1"/>
    <col min="15" max="15" width="10.7109375" style="7" bestFit="1" customWidth="1"/>
    <col min="16" max="16" width="20.7109375" customWidth="1"/>
    <col min="17" max="17" width="5.42578125" bestFit="1" customWidth="1"/>
  </cols>
  <sheetData>
    <row r="1" spans="1:42" ht="18.75" x14ac:dyDescent="0.3">
      <c r="A1" s="32" t="s">
        <v>31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</row>
    <row r="4" spans="1:42" x14ac:dyDescent="0.25">
      <c r="A4" s="1" t="s">
        <v>0</v>
      </c>
      <c r="B4" s="1" t="s">
        <v>1</v>
      </c>
      <c r="C4" s="16" t="s">
        <v>2</v>
      </c>
      <c r="D4" s="6" t="s">
        <v>3</v>
      </c>
      <c r="E4" s="6" t="s">
        <v>4</v>
      </c>
      <c r="F4" s="6" t="s">
        <v>5</v>
      </c>
      <c r="G4" s="11" t="s">
        <v>6</v>
      </c>
      <c r="H4" s="6" t="s">
        <v>7</v>
      </c>
      <c r="I4" s="6" t="s">
        <v>8</v>
      </c>
      <c r="J4" s="6" t="s">
        <v>9</v>
      </c>
      <c r="K4" s="6" t="s">
        <v>10</v>
      </c>
      <c r="L4" s="21" t="s">
        <v>11</v>
      </c>
      <c r="M4" s="26" t="s">
        <v>12</v>
      </c>
      <c r="N4" s="1" t="s">
        <v>13</v>
      </c>
      <c r="O4" s="6" t="s">
        <v>14</v>
      </c>
      <c r="P4" s="1" t="s">
        <v>15</v>
      </c>
      <c r="Q4" s="1" t="s">
        <v>28</v>
      </c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</row>
    <row r="5" spans="1:42" x14ac:dyDescent="0.25">
      <c r="A5" t="s">
        <v>16</v>
      </c>
      <c r="B5" t="s">
        <v>17</v>
      </c>
      <c r="C5" s="17">
        <v>45084</v>
      </c>
      <c r="D5" s="7">
        <v>649900</v>
      </c>
      <c r="E5" s="7">
        <v>649900</v>
      </c>
      <c r="F5" s="7">
        <v>367500</v>
      </c>
      <c r="G5" s="12">
        <f>F5/E5*100</f>
        <v>56.547161101707957</v>
      </c>
      <c r="H5" s="7">
        <v>735074</v>
      </c>
      <c r="I5" s="7">
        <v>112500</v>
      </c>
      <c r="J5" s="7">
        <f>E5-I5</f>
        <v>537400</v>
      </c>
      <c r="K5" s="7">
        <v>554384.6875</v>
      </c>
      <c r="L5" s="22">
        <f>J5/K5</f>
        <v>0.96936299309313079</v>
      </c>
      <c r="M5" s="27" t="s">
        <v>18</v>
      </c>
      <c r="N5" t="s">
        <v>19</v>
      </c>
      <c r="O5" s="7">
        <v>112500</v>
      </c>
      <c r="P5" t="s">
        <v>20</v>
      </c>
      <c r="Q5">
        <v>401</v>
      </c>
    </row>
    <row r="6" spans="1:42" ht="15.75" thickBot="1" x14ac:dyDescent="0.3">
      <c r="A6" t="s">
        <v>27</v>
      </c>
      <c r="B6" t="s">
        <v>21</v>
      </c>
      <c r="C6" s="17">
        <v>44441</v>
      </c>
      <c r="D6" s="7">
        <v>489000</v>
      </c>
      <c r="E6" s="7">
        <v>489000</v>
      </c>
      <c r="F6" s="7">
        <v>190900</v>
      </c>
      <c r="G6" s="12">
        <f>F6/E6*100</f>
        <v>39.038854805725968</v>
      </c>
      <c r="H6" s="7">
        <v>439165</v>
      </c>
      <c r="I6" s="7">
        <v>123552</v>
      </c>
      <c r="J6" s="7">
        <f>E6-I6</f>
        <v>365448</v>
      </c>
      <c r="K6" s="7">
        <v>320185.21875</v>
      </c>
      <c r="L6" s="22">
        <f>J6/K6</f>
        <v>1.1413643684949151</v>
      </c>
      <c r="M6" s="27" t="s">
        <v>18</v>
      </c>
      <c r="N6" t="s">
        <v>19</v>
      </c>
      <c r="O6" s="7">
        <v>70952</v>
      </c>
      <c r="P6" t="s">
        <v>20</v>
      </c>
      <c r="Q6">
        <v>401</v>
      </c>
    </row>
    <row r="7" spans="1:42" ht="15.75" thickTop="1" x14ac:dyDescent="0.25">
      <c r="A7" s="3"/>
      <c r="B7" s="3"/>
      <c r="C7" s="18" t="s">
        <v>22</v>
      </c>
      <c r="D7" s="8">
        <f>+SUM(D5:D6)</f>
        <v>1138900</v>
      </c>
      <c r="E7" s="8">
        <f>+SUM(E5:E6)</f>
        <v>1138900</v>
      </c>
      <c r="F7" s="8">
        <f>+SUM(F5:F6)</f>
        <v>558400</v>
      </c>
      <c r="G7" s="13"/>
      <c r="H7" s="8">
        <f>+SUM(H5:H6)</f>
        <v>1174239</v>
      </c>
      <c r="I7" s="8"/>
      <c r="J7" s="8">
        <f>+SUM(J5:J6)</f>
        <v>902848</v>
      </c>
      <c r="K7" s="8">
        <f>+SUM(K5:K6)</f>
        <v>874569.90625</v>
      </c>
      <c r="L7" s="23"/>
      <c r="M7" s="28"/>
      <c r="N7" s="3"/>
      <c r="O7" s="8"/>
      <c r="P7" s="3"/>
      <c r="Q7" s="3"/>
    </row>
    <row r="8" spans="1:42" x14ac:dyDescent="0.25">
      <c r="A8" s="4"/>
      <c r="B8" s="4"/>
      <c r="C8" s="19"/>
      <c r="D8" s="9"/>
      <c r="E8" s="9"/>
      <c r="F8" s="9" t="s">
        <v>23</v>
      </c>
      <c r="G8" s="14">
        <f>F7/E7*100</f>
        <v>49.029765563262792</v>
      </c>
      <c r="H8" s="9"/>
      <c r="I8" s="9"/>
      <c r="J8" s="9"/>
      <c r="K8" s="9" t="s">
        <v>24</v>
      </c>
      <c r="L8" s="24">
        <f>J7/K7</f>
        <v>1.0323337146040747</v>
      </c>
      <c r="M8" s="29"/>
      <c r="N8" s="4"/>
      <c r="O8" s="9"/>
      <c r="P8" s="4"/>
      <c r="Q8" s="4"/>
    </row>
    <row r="9" spans="1:42" x14ac:dyDescent="0.25">
      <c r="A9" s="5"/>
      <c r="B9" s="5"/>
      <c r="C9" s="20"/>
      <c r="D9" s="10"/>
      <c r="E9" s="10"/>
      <c r="F9" s="10" t="s">
        <v>25</v>
      </c>
      <c r="G9" s="15">
        <f>STDEV(G5:G6)</f>
        <v>12.380242108979964</v>
      </c>
      <c r="H9" s="10"/>
      <c r="I9" s="10"/>
      <c r="J9" s="10"/>
      <c r="K9" s="10" t="s">
        <v>26</v>
      </c>
      <c r="L9" s="25">
        <f>AVERAGE(L5:L6)</f>
        <v>1.055363680794023</v>
      </c>
      <c r="M9" s="31"/>
      <c r="N9" s="5"/>
      <c r="O9" s="10"/>
      <c r="P9" s="5"/>
      <c r="Q9" s="5"/>
    </row>
    <row r="11" spans="1:42" x14ac:dyDescent="0.25">
      <c r="A11" t="s">
        <v>16</v>
      </c>
      <c r="B11" t="s">
        <v>17</v>
      </c>
      <c r="C11" s="17">
        <v>44307</v>
      </c>
      <c r="D11" s="7">
        <v>525000</v>
      </c>
      <c r="E11" s="7">
        <v>525000</v>
      </c>
      <c r="F11" s="7">
        <v>375000</v>
      </c>
      <c r="G11" s="12">
        <f>F11/E11*100</f>
        <v>71.428571428571431</v>
      </c>
      <c r="H11" s="7">
        <v>750043</v>
      </c>
      <c r="I11" s="7">
        <v>112500</v>
      </c>
      <c r="J11" s="7">
        <f>E11-I11</f>
        <v>412500</v>
      </c>
      <c r="K11" s="7">
        <v>554385.1875</v>
      </c>
      <c r="L11" s="22">
        <f>J11/K11</f>
        <v>0.74406749909781811</v>
      </c>
      <c r="M11" s="27" t="s">
        <v>18</v>
      </c>
      <c r="N11" t="s">
        <v>19</v>
      </c>
      <c r="O11" s="7">
        <v>112500</v>
      </c>
      <c r="P11" t="s">
        <v>20</v>
      </c>
      <c r="Q11">
        <v>401</v>
      </c>
      <c r="AG11" s="2"/>
      <c r="AI11" s="2"/>
    </row>
    <row r="12" spans="1:42" x14ac:dyDescent="0.25">
      <c r="D12" s="7" t="s">
        <v>29</v>
      </c>
    </row>
    <row r="13" spans="1:42" x14ac:dyDescent="0.25">
      <c r="D13" s="7" t="s">
        <v>30</v>
      </c>
    </row>
    <row r="15" spans="1:42" ht="18.75" x14ac:dyDescent="0.3">
      <c r="A15" s="33" t="s">
        <v>32</v>
      </c>
      <c r="B15" s="33"/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</row>
    <row r="16" spans="1:42" ht="18.75" x14ac:dyDescent="0.3">
      <c r="A16" s="33" t="s">
        <v>33</v>
      </c>
      <c r="B16" s="33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</row>
    <row r="17" spans="1:17" ht="18.75" x14ac:dyDescent="0.3">
      <c r="A17" s="33" t="s">
        <v>34</v>
      </c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</row>
    <row r="18" spans="1:17" ht="18.75" x14ac:dyDescent="0.3">
      <c r="H18" s="35" t="s">
        <v>35</v>
      </c>
      <c r="I18" s="35"/>
      <c r="J18" s="35"/>
      <c r="K18" s="35"/>
    </row>
  </sheetData>
  <mergeCells count="5">
    <mergeCell ref="A1:P1"/>
    <mergeCell ref="A15:Q15"/>
    <mergeCell ref="A16:Q16"/>
    <mergeCell ref="A17:Q17"/>
    <mergeCell ref="H18:K18"/>
  </mergeCells>
  <conditionalFormatting sqref="A5:Q6 A11:Q11">
    <cfRule type="expression" dxfId="1" priority="1" stopIfTrue="1">
      <formula>MOD(ROW(),4)&gt;1</formula>
    </cfRule>
    <cfRule type="expression" dxfId="0" priority="2" stopIfTrue="1">
      <formula>MOD(ROW(),4)&lt;2</formula>
    </cfRule>
  </conditionalFormatting>
  <pageMargins left="0.7" right="0.7" top="0.75" bottom="0.75" header="0.3" footer="0.3"/>
  <pageSetup scale="5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E.C.F. Analysis</vt:lpstr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Elba Assessor</dc:creator>
  <cp:lastModifiedBy>Elba Assessor</cp:lastModifiedBy>
  <cp:lastPrinted>2025-03-04T00:01:46Z</cp:lastPrinted>
  <dcterms:created xsi:type="dcterms:W3CDTF">2025-01-30T18:20:17Z</dcterms:created>
  <dcterms:modified xsi:type="dcterms:W3CDTF">2025-03-04T00:01:49Z</dcterms:modified>
</cp:coreProperties>
</file>