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4530" yWindow="4755" windowWidth="21600" windowHeight="10845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J4" i="2"/>
  <c r="L4" i="2" s="1"/>
  <c r="D5" i="2"/>
  <c r="E5" i="2"/>
  <c r="F5" i="2"/>
  <c r="H5" i="2"/>
  <c r="K5" i="2"/>
  <c r="J5" i="2" l="1"/>
  <c r="L6" i="2" s="1"/>
  <c r="L7" i="2"/>
  <c r="G6" i="2"/>
</calcChain>
</file>

<file path=xl/sharedStrings.xml><?xml version="1.0" encoding="utf-8"?>
<sst xmlns="http://schemas.openxmlformats.org/spreadsheetml/2006/main" count="31" uniqueCount="28">
  <si>
    <t>Parcel Number</t>
  </si>
  <si>
    <t>Street Address</t>
  </si>
  <si>
    <t>Sale Date</t>
  </si>
  <si>
    <t>Sale Price</t>
  </si>
  <si>
    <t>Adj. Sale $</t>
  </si>
  <si>
    <t>Cur. Asmnt.</t>
  </si>
  <si>
    <t>Asd/Adj. Sale</t>
  </si>
  <si>
    <t>Cur. Appraisal</t>
  </si>
  <si>
    <t>Land + Yard</t>
  </si>
  <si>
    <t>Bldg. Residual</t>
  </si>
  <si>
    <t>Cost Man. $</t>
  </si>
  <si>
    <t>E.C.F.</t>
  </si>
  <si>
    <t>ECF Area</t>
  </si>
  <si>
    <t>Use Code</t>
  </si>
  <si>
    <t>Land Table</t>
  </si>
  <si>
    <t>008-015-002-05</t>
  </si>
  <si>
    <t>4143 LONGVIEW DR</t>
  </si>
  <si>
    <t>704</t>
  </si>
  <si>
    <t>IMPROVED RES W/BUILDING</t>
  </si>
  <si>
    <t>LAKE NEPESSING LAKE FRONT</t>
  </si>
  <si>
    <t>Totals:</t>
  </si>
  <si>
    <t>Sale. Ratio =&gt;</t>
  </si>
  <si>
    <t>E.C.F. =&gt;</t>
  </si>
  <si>
    <t>Ave. E.C.F. =&gt;</t>
  </si>
  <si>
    <t xml:space="preserve"> </t>
  </si>
  <si>
    <t>Class</t>
  </si>
  <si>
    <t>NEIGHBORHOOD 704 LAKE NEPESSING BLUFFS LAKE FRONT ECF ANALYSIS</t>
  </si>
  <si>
    <t>COMMENTS: NORMALLY WITH JUST 1 SALE NOT MUCH TO CONSIDER, BUT 2024 ECF WAS 1.665. THE LAKE FRONT VALUES WENT UP THIS YEAR SO I DO BELIEVE THIS IS A GOOD INDICATION OF THE ECF.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</si>
</sst>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#0.0000_);[Red]\(#0.0000\)"/>
  </numFmts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7" fontId="2" fillId="3" borderId="2" xfId="0" applyNumberFormat="1" applyFont="1" applyFill="1" applyBorder="1" applyAlignment="1">
      <alignment horizontal="right"/>
    </xf>
    <xf numFmtId="6" fontId="2" fillId="4" borderId="0" xfId="0" applyNumberFormat="1" applyFont="1" applyFill="1" applyBorder="1"/>
    <xf numFmtId="166" fontId="2" fillId="4" borderId="0" xfId="0" applyNumberFormat="1" applyFont="1" applyFill="1" applyBorder="1"/>
    <xf numFmtId="0" fontId="3" fillId="0" borderId="0" xfId="0" applyFont="1" applyAlignment="1">
      <alignment horizontal="center"/>
    </xf>
    <xf numFmtId="6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"/>
  <sheetViews>
    <sheetView tabSelected="1" topLeftCell="D1" workbookViewId="0">
      <selection activeCell="D10" sqref="D10"/>
    </sheetView>
  </sheetViews>
  <sheetFormatPr defaultRowHeight="15" x14ac:dyDescent="0.25"/>
  <cols>
    <col min="1" max="1" width="14.28515625" bestFit="1" customWidth="1"/>
    <col min="2" max="2" width="18.28515625" bestFit="1" customWidth="1"/>
    <col min="3" max="3" width="9.28515625" style="17" bestFit="1" customWidth="1"/>
    <col min="4" max="5" width="10.85546875" style="7" bestFit="1" customWidth="1"/>
    <col min="6" max="6" width="12.7109375" style="7" bestFit="1" customWidth="1"/>
    <col min="7" max="7" width="12.85546875" style="12" bestFit="1" customWidth="1"/>
    <col min="8" max="8" width="13.42578125" style="7" bestFit="1" customWidth="1"/>
    <col min="9" max="9" width="11" style="7" bestFit="1" customWidth="1"/>
    <col min="10" max="10" width="13.5703125" style="7" bestFit="1" customWidth="1"/>
    <col min="11" max="11" width="12.7109375" style="7" bestFit="1" customWidth="1"/>
    <col min="12" max="12" width="6.28515625" style="22" bestFit="1" customWidth="1"/>
    <col min="13" max="13" width="13.7109375" style="29" customWidth="1"/>
    <col min="14" max="14" width="26.28515625" bestFit="1" customWidth="1"/>
    <col min="15" max="15" width="27.28515625" bestFit="1" customWidth="1"/>
    <col min="16" max="16" width="5.42578125" bestFit="1" customWidth="1"/>
  </cols>
  <sheetData>
    <row r="1" spans="1:41" ht="18.75" x14ac:dyDescent="0.3">
      <c r="D1" s="33" t="s">
        <v>26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3" spans="1:41" x14ac:dyDescent="0.25">
      <c r="A3" s="1" t="s">
        <v>0</v>
      </c>
      <c r="B3" s="1" t="s">
        <v>1</v>
      </c>
      <c r="C3" s="16" t="s">
        <v>2</v>
      </c>
      <c r="D3" s="6" t="s">
        <v>3</v>
      </c>
      <c r="E3" s="6" t="s">
        <v>4</v>
      </c>
      <c r="F3" s="6" t="s">
        <v>5</v>
      </c>
      <c r="G3" s="11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21" t="s">
        <v>11</v>
      </c>
      <c r="M3" s="25" t="s">
        <v>12</v>
      </c>
      <c r="N3" s="1" t="s">
        <v>13</v>
      </c>
      <c r="O3" s="1" t="s">
        <v>14</v>
      </c>
      <c r="P3" s="1" t="s">
        <v>25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.75" thickBot="1" x14ac:dyDescent="0.3">
      <c r="A4" t="s">
        <v>15</v>
      </c>
      <c r="B4" t="s">
        <v>16</v>
      </c>
      <c r="C4" s="17">
        <v>45016</v>
      </c>
      <c r="D4" s="7">
        <v>2500000</v>
      </c>
      <c r="E4" s="7">
        <v>2500000</v>
      </c>
      <c r="F4" s="7">
        <v>1274400</v>
      </c>
      <c r="G4" s="12">
        <f>F4/E4*100</f>
        <v>50.975999999999999</v>
      </c>
      <c r="H4" s="7">
        <v>2548708</v>
      </c>
      <c r="I4" s="7">
        <v>518420</v>
      </c>
      <c r="J4" s="7">
        <f>E4-I4</f>
        <v>1981580</v>
      </c>
      <c r="K4" s="7">
        <v>1219392.25</v>
      </c>
      <c r="L4" s="22">
        <f>J4/K4</f>
        <v>1.6250554323270465</v>
      </c>
      <c r="M4" s="26" t="s">
        <v>17</v>
      </c>
      <c r="N4" t="s">
        <v>18</v>
      </c>
      <c r="O4" t="s">
        <v>19</v>
      </c>
      <c r="P4">
        <v>401</v>
      </c>
      <c r="AF4" s="2"/>
      <c r="AH4" s="2"/>
    </row>
    <row r="5" spans="1:41" ht="15.75" thickTop="1" x14ac:dyDescent="0.25">
      <c r="A5" s="3"/>
      <c r="B5" s="3"/>
      <c r="C5" s="18" t="s">
        <v>20</v>
      </c>
      <c r="D5" s="8">
        <f>+SUM(D4:D4)</f>
        <v>2500000</v>
      </c>
      <c r="E5" s="8">
        <f>+SUM(E4:E4)</f>
        <v>2500000</v>
      </c>
      <c r="F5" s="8">
        <f>+SUM(F4:F4)</f>
        <v>1274400</v>
      </c>
      <c r="G5" s="13"/>
      <c r="H5" s="8">
        <f>+SUM(H4:H4)</f>
        <v>2548708</v>
      </c>
      <c r="I5" s="8"/>
      <c r="J5" s="8">
        <f>+SUM(J4:J4)</f>
        <v>1981580</v>
      </c>
      <c r="K5" s="8">
        <f>+SUM(K4:K4)</f>
        <v>1219392.25</v>
      </c>
      <c r="L5" s="23"/>
      <c r="M5" s="27"/>
      <c r="N5" s="3"/>
      <c r="O5" s="3"/>
      <c r="P5" s="3"/>
    </row>
    <row r="6" spans="1:41" x14ac:dyDescent="0.25">
      <c r="A6" s="4"/>
      <c r="B6" s="4"/>
      <c r="C6" s="19"/>
      <c r="D6" s="9"/>
      <c r="E6" s="9"/>
      <c r="F6" s="9" t="s">
        <v>21</v>
      </c>
      <c r="G6" s="14">
        <f>F5/E5*100</f>
        <v>50.975999999999999</v>
      </c>
      <c r="H6" s="9"/>
      <c r="I6" s="9"/>
      <c r="J6" s="9"/>
      <c r="K6" s="31" t="s">
        <v>22</v>
      </c>
      <c r="L6" s="32">
        <f>J5/K5</f>
        <v>1.6250554323270465</v>
      </c>
      <c r="M6" s="28" t="s">
        <v>24</v>
      </c>
      <c r="N6" s="4"/>
      <c r="O6" s="4"/>
      <c r="P6" s="4"/>
    </row>
    <row r="7" spans="1:41" x14ac:dyDescent="0.25">
      <c r="A7" s="5"/>
      <c r="B7" s="5"/>
      <c r="C7" s="20"/>
      <c r="D7" s="10"/>
      <c r="E7" s="10"/>
      <c r="F7" s="10" t="s">
        <v>24</v>
      </c>
      <c r="G7" s="15" t="s">
        <v>24</v>
      </c>
      <c r="H7" s="10"/>
      <c r="I7" s="10"/>
      <c r="J7" s="10"/>
      <c r="K7" s="10" t="s">
        <v>23</v>
      </c>
      <c r="L7" s="24">
        <f>AVERAGE(L4:L4)</f>
        <v>1.6250554323270465</v>
      </c>
      <c r="M7" s="30" t="s">
        <v>24</v>
      </c>
      <c r="N7" s="5"/>
      <c r="O7" s="5"/>
      <c r="P7" s="5"/>
    </row>
    <row r="9" spans="1:41" x14ac:dyDescent="0.25">
      <c r="D9" s="34" t="s">
        <v>27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</sheetData>
  <mergeCells count="2">
    <mergeCell ref="D1:S1"/>
    <mergeCell ref="D9:P9"/>
  </mergeCells>
  <conditionalFormatting sqref="A4:P4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Elba Assessor</dc:creator>
  <cp:lastModifiedBy>Elba Assessor</cp:lastModifiedBy>
  <cp:lastPrinted>2025-03-04T00:02:28Z</cp:lastPrinted>
  <dcterms:created xsi:type="dcterms:W3CDTF">2025-01-30T19:00:25Z</dcterms:created>
  <dcterms:modified xsi:type="dcterms:W3CDTF">2025-03-04T00:02:35Z</dcterms:modified>
</cp:coreProperties>
</file>