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30" yWindow="4755" windowWidth="21600" windowHeight="10845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H9" i="2"/>
  <c r="F9" i="2"/>
  <c r="E9" i="2"/>
  <c r="D9" i="2"/>
  <c r="G7" i="2"/>
  <c r="J7" i="2"/>
  <c r="L7" i="2" s="1"/>
  <c r="G6" i="2"/>
  <c r="J6" i="2"/>
  <c r="L6" i="2" s="1"/>
  <c r="G14" i="2"/>
  <c r="J14" i="2"/>
  <c r="L14" i="2" s="1"/>
  <c r="G8" i="2"/>
  <c r="J8" i="2"/>
  <c r="L8" i="2" s="1"/>
  <c r="G15" i="2"/>
  <c r="J15" i="2"/>
  <c r="L15" i="2" s="1"/>
  <c r="J9" i="2" l="1"/>
  <c r="G10" i="2" l="1"/>
  <c r="L10" i="2"/>
  <c r="G11" i="2"/>
</calcChain>
</file>

<file path=xl/sharedStrings.xml><?xml version="1.0" encoding="utf-8"?>
<sst xmlns="http://schemas.openxmlformats.org/spreadsheetml/2006/main" count="50" uniqueCount="38">
  <si>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</si>
  <si>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</si>
  <si>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</si>
  <si>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</si>
  <si>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</si>
  <si>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</si>
  <si>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</si>
  <si>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</si>
  <si>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</si>
  <si>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</si>
  <si>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</si>
  <si>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</si>
  <si>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</si>
  <si>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</si>
  <si>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</si>
  <si>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008-006-015-00</t>
  </si>
  <si>
    <t>5939 SCOTT DR</t>
  </si>
  <si>
    <t>730</t>
  </si>
  <si>
    <t xml:space="preserve"> </t>
  </si>
  <si>
    <t>IMPROVED RES W/BUILDING</t>
  </si>
  <si>
    <t>POTTERS LAKE FRONT</t>
  </si>
  <si>
    <t>008-360-056-00</t>
  </si>
  <si>
    <t>271 OGLETHORPE DR</t>
  </si>
  <si>
    <t>008-360-060-00</t>
  </si>
  <si>
    <t>295 OGLETHORPE DR</t>
  </si>
  <si>
    <t>008-360-061-00</t>
  </si>
  <si>
    <t>307 OGLETHORPE DR</t>
  </si>
  <si>
    <t>311 OGLETHORPE DR</t>
  </si>
  <si>
    <t>Totals:</t>
  </si>
  <si>
    <t>Sale. Ratio =&gt;</t>
  </si>
  <si>
    <t>E.C.F. =&gt;</t>
  </si>
  <si>
    <t>Std. Dev. =&gt;</t>
  </si>
  <si>
    <t>Ave. E.C.F. =&gt;</t>
  </si>
  <si>
    <t>008-360-063-00/119-00</t>
  </si>
  <si>
    <t>Class</t>
  </si>
  <si>
    <t>NEIGHBORHOOD 730 POTTER'S LAKE FRONT ECF ANALYSIS</t>
  </si>
  <si>
    <t>TWO GOOD SALES WITH AN ECF IN THE 1.70'S AND 1 ECF OF 1.175 WEIGHTING THAT DOWN. LEFT THE ECF THE SAME AS 2024 AT 1.555. LAND VALUES WENT UP IN THIS NEIGHBORHOOD SO THEY ARE EXPERIENCING AN INCREASE.</t>
  </si>
  <si>
    <t>ECF SET AT 1.555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</si>
</sst>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4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"/>
  <sheetViews>
    <sheetView tabSelected="1" workbookViewId="0">
      <selection activeCell="H20" sqref="H20:I20"/>
    </sheetView>
  </sheetViews>
  <sheetFormatPr defaultRowHeight="15" x14ac:dyDescent="0.25"/>
  <cols>
    <col min="1" max="1" width="21" bestFit="1" customWidth="1"/>
    <col min="2" max="2" width="19.14062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11.5703125" style="30" bestFit="1" customWidth="1"/>
    <col min="14" max="14" width="26.28515625" bestFit="1" customWidth="1"/>
    <col min="15" max="15" width="20.140625" bestFit="1" customWidth="1"/>
    <col min="16" max="16" width="5.42578125" bestFit="1" customWidth="1"/>
  </cols>
  <sheetData>
    <row r="1" spans="1:41" ht="18.75" x14ac:dyDescent="0.3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5" spans="1:41" x14ac:dyDescent="0.25">
      <c r="A5" s="1" t="s">
        <v>0</v>
      </c>
      <c r="B5" s="1" t="s">
        <v>1</v>
      </c>
      <c r="C5" s="16" t="s">
        <v>2</v>
      </c>
      <c r="D5" s="6" t="s">
        <v>3</v>
      </c>
      <c r="E5" s="6" t="s">
        <v>4</v>
      </c>
      <c r="F5" s="6" t="s">
        <v>5</v>
      </c>
      <c r="G5" s="11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21" t="s">
        <v>11</v>
      </c>
      <c r="M5" s="26" t="s">
        <v>12</v>
      </c>
      <c r="N5" s="1" t="s">
        <v>13</v>
      </c>
      <c r="O5" s="1" t="s">
        <v>14</v>
      </c>
      <c r="P5" s="1" t="s">
        <v>34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t="s">
        <v>21</v>
      </c>
      <c r="B6" t="s">
        <v>22</v>
      </c>
      <c r="C6" s="17">
        <v>44673</v>
      </c>
      <c r="D6" s="7">
        <v>210000</v>
      </c>
      <c r="E6" s="7">
        <v>210000</v>
      </c>
      <c r="F6" s="7">
        <v>132400</v>
      </c>
      <c r="G6" s="12">
        <f>F6/E6*100</f>
        <v>63.047619047619051</v>
      </c>
      <c r="H6" s="7">
        <v>264752</v>
      </c>
      <c r="I6" s="7">
        <v>40670</v>
      </c>
      <c r="J6" s="7">
        <f>E6-I6</f>
        <v>169330</v>
      </c>
      <c r="K6" s="7">
        <v>144104.1875</v>
      </c>
      <c r="L6" s="22">
        <f>J6/K6</f>
        <v>1.1750525986623395</v>
      </c>
      <c r="M6" s="27" t="s">
        <v>17</v>
      </c>
      <c r="N6" t="s">
        <v>19</v>
      </c>
      <c r="O6" t="s">
        <v>20</v>
      </c>
      <c r="P6">
        <v>401</v>
      </c>
      <c r="AF6" s="2"/>
      <c r="AH6" s="2"/>
    </row>
    <row r="7" spans="1:41" x14ac:dyDescent="0.25">
      <c r="A7" t="s">
        <v>15</v>
      </c>
      <c r="B7" t="s">
        <v>16</v>
      </c>
      <c r="C7" s="17">
        <v>45056</v>
      </c>
      <c r="D7" s="7">
        <v>250000</v>
      </c>
      <c r="E7" s="7">
        <v>250000</v>
      </c>
      <c r="F7" s="7">
        <v>116500</v>
      </c>
      <c r="G7" s="12">
        <f>F7/E7*100</f>
        <v>46.6</v>
      </c>
      <c r="H7" s="7">
        <v>233086</v>
      </c>
      <c r="I7" s="7">
        <v>51372</v>
      </c>
      <c r="J7" s="7">
        <f>E7-I7</f>
        <v>198628</v>
      </c>
      <c r="K7" s="7">
        <v>116857.875</v>
      </c>
      <c r="L7" s="22">
        <f>J7/K7</f>
        <v>1.6997399618981606</v>
      </c>
      <c r="M7" s="27" t="s">
        <v>17</v>
      </c>
      <c r="N7" t="s">
        <v>19</v>
      </c>
      <c r="O7" t="s">
        <v>20</v>
      </c>
      <c r="P7">
        <v>401</v>
      </c>
    </row>
    <row r="8" spans="1:41" ht="15.75" thickBot="1" x14ac:dyDescent="0.3">
      <c r="A8" t="s">
        <v>25</v>
      </c>
      <c r="B8" t="s">
        <v>26</v>
      </c>
      <c r="C8" s="17">
        <v>44910</v>
      </c>
      <c r="D8" s="7">
        <v>172000</v>
      </c>
      <c r="E8" s="7">
        <v>172000</v>
      </c>
      <c r="F8" s="7">
        <v>78600</v>
      </c>
      <c r="G8" s="12">
        <f>F8/E8*100</f>
        <v>45.697674418604649</v>
      </c>
      <c r="H8" s="7">
        <v>157145</v>
      </c>
      <c r="I8" s="7">
        <v>52290</v>
      </c>
      <c r="J8" s="7">
        <f>E8-I8</f>
        <v>119710</v>
      </c>
      <c r="K8" s="7">
        <v>67430.8671875</v>
      </c>
      <c r="L8" s="22">
        <f>J8/K8</f>
        <v>1.7752997253784577</v>
      </c>
      <c r="M8" s="27" t="s">
        <v>17</v>
      </c>
      <c r="N8" t="s">
        <v>19</v>
      </c>
      <c r="O8" t="s">
        <v>20</v>
      </c>
      <c r="P8">
        <v>401</v>
      </c>
    </row>
    <row r="9" spans="1:41" ht="15.75" thickTop="1" x14ac:dyDescent="0.25">
      <c r="A9" s="3"/>
      <c r="B9" s="3"/>
      <c r="C9" s="18" t="s">
        <v>28</v>
      </c>
      <c r="D9" s="8">
        <f>SUM(D6:D8)</f>
        <v>632000</v>
      </c>
      <c r="E9" s="8">
        <f>SUM(E6:E8)</f>
        <v>632000</v>
      </c>
      <c r="F9" s="8">
        <f>SUM(F6:F8)</f>
        <v>327500</v>
      </c>
      <c r="G9" s="13"/>
      <c r="H9" s="8">
        <f>SUM(H6:H8)</f>
        <v>654983</v>
      </c>
      <c r="I9" s="8"/>
      <c r="J9" s="8">
        <f>SUM(J6:J8)</f>
        <v>487668</v>
      </c>
      <c r="K9" s="8">
        <f>SUM(K6:K8)</f>
        <v>328392.9296875</v>
      </c>
      <c r="L9" s="23"/>
      <c r="M9" s="28"/>
      <c r="N9" s="3"/>
      <c r="O9" s="3"/>
      <c r="P9" s="3"/>
    </row>
    <row r="10" spans="1:41" x14ac:dyDescent="0.25">
      <c r="A10" s="4"/>
      <c r="B10" s="4"/>
      <c r="C10" s="19"/>
      <c r="D10" s="9"/>
      <c r="E10" s="9"/>
      <c r="F10" s="9" t="s">
        <v>29</v>
      </c>
      <c r="G10" s="14">
        <f>F9/E9*100</f>
        <v>51.819620253164558</v>
      </c>
      <c r="H10" s="9"/>
      <c r="I10" s="9"/>
      <c r="J10" s="9"/>
      <c r="K10" s="9" t="s">
        <v>30</v>
      </c>
      <c r="L10" s="24">
        <f>J9/K9</f>
        <v>1.4850137013122262</v>
      </c>
      <c r="M10" s="29"/>
      <c r="N10" s="4"/>
      <c r="O10" s="4"/>
      <c r="P10" s="4"/>
    </row>
    <row r="11" spans="1:41" x14ac:dyDescent="0.25">
      <c r="A11" s="5"/>
      <c r="B11" s="5"/>
      <c r="C11" s="20"/>
      <c r="D11" s="10"/>
      <c r="E11" s="10"/>
      <c r="F11" s="10" t="s">
        <v>31</v>
      </c>
      <c r="G11" s="15">
        <f ca="1">STDEV(G6:G15)</f>
        <v>14.503822904619707</v>
      </c>
      <c r="H11" s="10"/>
      <c r="I11" s="10"/>
      <c r="J11" s="10"/>
      <c r="K11" s="10" t="s">
        <v>32</v>
      </c>
      <c r="L11" s="25" t="s">
        <v>18</v>
      </c>
      <c r="M11" s="31"/>
      <c r="N11" s="5"/>
      <c r="O11" s="5"/>
      <c r="P11" s="5"/>
    </row>
    <row r="14" spans="1:41" x14ac:dyDescent="0.25">
      <c r="A14" t="s">
        <v>23</v>
      </c>
      <c r="B14" t="s">
        <v>24</v>
      </c>
      <c r="C14" s="17">
        <v>44967</v>
      </c>
      <c r="D14" s="7">
        <v>151000</v>
      </c>
      <c r="E14" s="7">
        <v>151000</v>
      </c>
      <c r="F14" s="7">
        <v>55400</v>
      </c>
      <c r="G14" s="12">
        <f>F14/E14*100</f>
        <v>36.688741721854306</v>
      </c>
      <c r="H14" s="7">
        <v>110733</v>
      </c>
      <c r="I14" s="7">
        <v>32370</v>
      </c>
      <c r="J14" s="7">
        <f>E14-I14</f>
        <v>118630</v>
      </c>
      <c r="K14" s="7">
        <v>50394.2109375</v>
      </c>
      <c r="L14" s="22">
        <f>J14/K14</f>
        <v>2.3540402318656701</v>
      </c>
      <c r="M14" s="27" t="s">
        <v>17</v>
      </c>
      <c r="N14" t="s">
        <v>19</v>
      </c>
      <c r="O14" t="s">
        <v>20</v>
      </c>
      <c r="P14">
        <v>401</v>
      </c>
    </row>
    <row r="15" spans="1:41" x14ac:dyDescent="0.25">
      <c r="A15" t="s">
        <v>33</v>
      </c>
      <c r="B15" t="s">
        <v>27</v>
      </c>
      <c r="C15" s="17">
        <v>44784</v>
      </c>
      <c r="D15" s="7">
        <v>324000</v>
      </c>
      <c r="E15" s="7">
        <v>324000</v>
      </c>
      <c r="F15" s="7">
        <v>76200</v>
      </c>
      <c r="G15" s="12">
        <f>F15/E15*100</f>
        <v>23.518518518518519</v>
      </c>
      <c r="H15" s="7">
        <v>169134</v>
      </c>
      <c r="I15" s="7">
        <v>78300</v>
      </c>
      <c r="J15" s="7">
        <f>E15-I15</f>
        <v>245700</v>
      </c>
      <c r="K15" s="7">
        <v>58414.1484375</v>
      </c>
      <c r="L15" s="22">
        <f>J15/K15</f>
        <v>4.2061727607462398</v>
      </c>
      <c r="M15" s="27" t="s">
        <v>17</v>
      </c>
      <c r="N15" t="s">
        <v>19</v>
      </c>
      <c r="O15" t="s">
        <v>20</v>
      </c>
      <c r="P15">
        <v>401</v>
      </c>
    </row>
    <row r="18" spans="1:16" x14ac:dyDescent="0.25">
      <c r="A18" s="33" t="s">
        <v>36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20" spans="1:16" x14ac:dyDescent="0.25">
      <c r="H20" s="34" t="s">
        <v>37</v>
      </c>
      <c r="I20" s="34"/>
    </row>
  </sheetData>
  <sortState ref="A6:P8">
    <sortCondition ref="L6:L8"/>
  </sortState>
  <mergeCells count="3">
    <mergeCell ref="A1:P1"/>
    <mergeCell ref="A18:P18"/>
    <mergeCell ref="H20:I20"/>
  </mergeCells>
  <conditionalFormatting sqref="A6:P8 A14:P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2025-03-04T00:03:18Z</cp:lastPrinted>
  <dcterms:created xsi:type="dcterms:W3CDTF">2025-01-30T19:24:10Z</dcterms:created>
  <dcterms:modified xsi:type="dcterms:W3CDTF">2025-03-04T00:03:21Z</dcterms:modified>
</cp:coreProperties>
</file>